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13_ncr:1_{9889C2BB-70B6-8D4B-B672-7FC686695AE4}" xr6:coauthVersionLast="46" xr6:coauthVersionMax="46" xr10:uidLastSave="{00000000-0000-0000-0000-000000000000}"/>
  <bookViews>
    <workbookView xWindow="9360" yWindow="1940" windowWidth="37160" windowHeight="22980" xr2:uid="{00000000-000D-0000-FFFF-FFFF00000000}"/>
  </bookViews>
  <sheets>
    <sheet name="Personal Net Worth" sheetId="2" r:id="rId1"/>
    <sheet name="Assets" sheetId="3" r:id="rId2"/>
    <sheet name="Debts" sheetId="4" r:id="rId3"/>
  </sheets>
  <definedNames>
    <definedName name="_xlnm.Print_Area" localSheetId="0">'Personal Net Worth'!$A:$O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F9" i="2" l="1"/>
  <c r="F7" i="2"/>
  <c r="Y4" i="2"/>
  <c r="Y2" i="2"/>
  <c r="R7" i="2"/>
  <c r="R6" i="2"/>
  <c r="R5" i="2"/>
  <c r="R4" i="2"/>
  <c r="R2" i="2"/>
  <c r="S5" i="2" l="1"/>
  <c r="S7" i="2"/>
  <c r="S6" i="2"/>
  <c r="C5" i="2"/>
  <c r="S4" i="2"/>
  <c r="S2" i="2"/>
  <c r="V6" i="2" l="1"/>
  <c r="L16" i="2" s="1"/>
  <c r="V7" i="2"/>
  <c r="V4" i="2"/>
  <c r="L20" i="2" s="1"/>
  <c r="U5" i="2"/>
  <c r="K18" i="2" s="1"/>
  <c r="U7" i="2"/>
  <c r="K14" i="2" s="1"/>
  <c r="V2" i="2"/>
  <c r="L22" i="2" s="1"/>
  <c r="V5" i="2"/>
  <c r="L18" i="2" s="1"/>
  <c r="U6" i="2"/>
  <c r="K16" i="2" s="1"/>
  <c r="U2" i="2"/>
  <c r="K22" i="2" s="1"/>
  <c r="U4" i="2"/>
  <c r="K20" i="2" s="1"/>
</calcChain>
</file>

<file path=xl/sharedStrings.xml><?xml version="1.0" encoding="utf-8"?>
<sst xmlns="http://schemas.openxmlformats.org/spreadsheetml/2006/main" count="62" uniqueCount="39">
  <si>
    <t>Retirement Savings</t>
  </si>
  <si>
    <t>Investments</t>
  </si>
  <si>
    <t>Properties</t>
  </si>
  <si>
    <t>Category</t>
  </si>
  <si>
    <t>Item</t>
  </si>
  <si>
    <t>Value</t>
  </si>
  <si>
    <t>Other</t>
  </si>
  <si>
    <t>Retirement accounts</t>
  </si>
  <si>
    <t>Stocks</t>
  </si>
  <si>
    <t>Bonds</t>
  </si>
  <si>
    <t>Mutual funds</t>
  </si>
  <si>
    <t>Savings accounts</t>
  </si>
  <si>
    <t>Collectibles</t>
  </si>
  <si>
    <t>Other luxury goods</t>
  </si>
  <si>
    <t>Car loans</t>
  </si>
  <si>
    <t>Personal loans</t>
  </si>
  <si>
    <t>Credit cards</t>
  </si>
  <si>
    <t>Student loans</t>
  </si>
  <si>
    <t>Loans against investments</t>
  </si>
  <si>
    <t>Other installment loans</t>
  </si>
  <si>
    <t>Other debts</t>
  </si>
  <si>
    <t>Life Insurance</t>
  </si>
  <si>
    <t>Cash and Cash Equivalent</t>
  </si>
  <si>
    <t>SUMMARY OF ASSETS</t>
  </si>
  <si>
    <t xml:space="preserve"> </t>
  </si>
  <si>
    <t>Total Assets</t>
  </si>
  <si>
    <t>Total Debts</t>
  </si>
  <si>
    <t xml:space="preserve"> PERSONAL NET WORTH</t>
  </si>
  <si>
    <t>ASSETS</t>
  </si>
  <si>
    <t>DEBTS</t>
  </si>
  <si>
    <t>ASSETS vs DEBTS</t>
  </si>
  <si>
    <t>Complete the assets and debt tabs. This page will auto-update to show you your overall net worth. You should complete this as a family unit if your finances are tied together, or as an individual if you keep all assets and liabilities separate or are not part of a family unit.</t>
  </si>
  <si>
    <t>Current accounts</t>
  </si>
  <si>
    <t>Investment properties</t>
  </si>
  <si>
    <t>Jewelery or high worth goods</t>
  </si>
  <si>
    <t>Family home (value)</t>
  </si>
  <si>
    <t>Personal Home mortgage</t>
  </si>
  <si>
    <t>Investment property mortgages</t>
  </si>
  <si>
    <t>Car/vehicles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</si>
</sst>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&quot;$&quot;#,##0"/>
    <numFmt numFmtId="168" formatCode=";;;"/>
    <numFmt numFmtId="169" formatCode="_-[$£-809]* #,##0.00_-;\-[$£-809]* #,##0.00_-;_-[$£-809]* &quot;-&quot;??_-;_-@_-"/>
    <numFmt numFmtId="170" formatCode="_-&quot;£&quot;* #,##0_-;\-&quot;£&quot;* #,##0_-;_-&quot;£&quot;* &quot;-&quot;??_-;_-@_-"/>
    <numFmt numFmtId="172" formatCode="&quot;£&quot;#,##0.00"/>
  </numFmts>
  <fonts count="27" x14ac:knownFonts="1">
    <font>
      <sz val="11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 tint="0.14999847407452621"/>
      <name val="Calibri Light"/>
      <family val="2"/>
      <scheme val="major"/>
    </font>
    <font>
      <sz val="28"/>
      <color theme="1" tint="0.14999847407452621"/>
      <name val="Calibri Light"/>
      <family val="2"/>
      <scheme val="major"/>
    </font>
    <font>
      <sz val="8"/>
      <color theme="1" tint="0.14999847407452621"/>
      <name val="Calibri"/>
      <family val="2"/>
      <scheme val="minor"/>
    </font>
    <font>
      <sz val="28"/>
      <color theme="5"/>
      <name val="Calibri Light"/>
      <family val="2"/>
      <scheme val="major"/>
    </font>
    <font>
      <sz val="28"/>
      <color theme="8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 tint="0.14999847407452621"/>
      <name val="Helvetica Neue"/>
      <family val="2"/>
    </font>
    <font>
      <sz val="11"/>
      <name val="Helvetica Neue"/>
      <family val="2"/>
    </font>
    <font>
      <sz val="11"/>
      <color theme="0"/>
      <name val="Helvetica Neue"/>
      <family val="2"/>
    </font>
    <font>
      <sz val="11"/>
      <color theme="1"/>
      <name val="Helvetica Neue"/>
      <family val="2"/>
    </font>
    <font>
      <sz val="24"/>
      <color theme="0" tint="-0.499984740745262"/>
      <name val="Helvetica Neue"/>
      <family val="2"/>
    </font>
    <font>
      <sz val="20"/>
      <color theme="1" tint="0.14999847407452621"/>
      <name val="Helvetica Neue"/>
      <family val="2"/>
    </font>
    <font>
      <sz val="14"/>
      <color theme="1" tint="0.14999847407452621"/>
      <name val="Helvetica Neue"/>
      <family val="2"/>
    </font>
    <font>
      <sz val="48"/>
      <color theme="1" tint="0.14999847407452621"/>
      <name val="Helvetica Neue"/>
      <family val="2"/>
    </font>
    <font>
      <sz val="16"/>
      <color theme="8" tint="-0.249977111117893"/>
      <name val="Helvetica Neue"/>
      <family val="2"/>
    </font>
    <font>
      <sz val="12"/>
      <color theme="1" tint="0.14999847407452621"/>
      <name val="Helvetica Neue"/>
      <family val="2"/>
    </font>
    <font>
      <sz val="10"/>
      <color theme="0"/>
      <name val="Helvetica Neue"/>
      <family val="2"/>
    </font>
    <font>
      <sz val="16"/>
      <color theme="0" tint="-0.499984740745262"/>
      <name val="Helvetica Neue"/>
      <family val="2"/>
    </font>
    <font>
      <sz val="16"/>
      <color theme="1" tint="0.14999847407452621"/>
      <name val="Helvetica Neue"/>
      <family val="2"/>
    </font>
    <font>
      <sz val="16"/>
      <color theme="0"/>
      <name val="Helvetica Neue"/>
      <family val="2"/>
    </font>
    <font>
      <sz val="20"/>
      <color theme="1"/>
      <name val="Helvetica Neue"/>
      <family val="2"/>
    </font>
    <font>
      <sz val="14"/>
      <color theme="1"/>
      <name val="Helvetica Neue"/>
      <family val="2"/>
    </font>
    <font>
      <sz val="10"/>
      <color theme="1"/>
      <name val="Helvetica Neue"/>
      <family val="2"/>
    </font>
    <font>
      <sz val="12"/>
      <color theme="1"/>
      <name val="Helvetica Neue"/>
      <family val="2"/>
    </font>
    <font>
      <sz val="16"/>
      <color theme="1"/>
      <name val="Helvetica Neue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165" fontId="2" fillId="0" borderId="2" xfId="0" applyNumberFormat="1" applyFont="1" applyBorder="1" applyAlignment="1">
      <alignment horizontal="left" vertical="center"/>
    </xf>
    <xf numFmtId="169" fontId="1" fillId="0" borderId="0" xfId="0" applyNumberFormat="1" applyFont="1" applyAlignment="1">
      <alignment horizontal="center" vertical="center"/>
    </xf>
    <xf numFmtId="164" fontId="1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0" fontId="15" fillId="0" borderId="0" xfId="1" applyNumberFormat="1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7" fillId="8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166" fontId="8" fillId="0" borderId="0" xfId="0" applyNumberFormat="1" applyFont="1" applyAlignment="1">
      <alignment horizontal="center" vertical="center"/>
    </xf>
    <xf numFmtId="0" fontId="14" fillId="7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70" fontId="17" fillId="0" borderId="0" xfId="1" applyNumberFormat="1" applyFont="1" applyAlignment="1">
      <alignment horizontal="right" vertical="center"/>
    </xf>
    <xf numFmtId="0" fontId="17" fillId="6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2" fontId="17" fillId="0" borderId="0" xfId="0" applyNumberFormat="1" applyFont="1" applyAlignment="1">
      <alignment horizontal="left" vertical="center"/>
    </xf>
    <xf numFmtId="172" fontId="17" fillId="0" borderId="0" xfId="0" applyNumberFormat="1" applyFont="1" applyAlignment="1">
      <alignment horizontal="left" vertical="center" indent="1"/>
    </xf>
    <xf numFmtId="0" fontId="8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68" fontId="11" fillId="0" borderId="0" xfId="0" applyNumberFormat="1" applyFont="1" applyFill="1" applyAlignment="1">
      <alignment horizontal="left" vertical="center"/>
    </xf>
    <xf numFmtId="168" fontId="11" fillId="0" borderId="0" xfId="0" applyNumberFormat="1" applyFont="1" applyFill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numFmt numFmtId="165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Calculator" pivot="0" count="7" xr9:uid="{FB5C0701-2886-4C3E-9936-E8EEE093663B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92061594979466E-2"/>
          <c:y val="2.7083989501312328E-2"/>
          <c:w val="0.98650793840502038"/>
          <c:h val="0.9729160640634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48-4201-BAAD-1F086C26B8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48-4201-BAAD-1F086C26B8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48-4201-BAAD-1F086C26B8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48-4201-BAAD-1F086C26B8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cat>
            <c:multiLvlStrRef>
              <c:f>'Personal Net Worth'!$U$2:$U$7</c:f>
            </c:multiLvlStrRef>
          </c:cat>
          <c:val>
            <c:numRef>
              <c:f>'Personal Net Worth'!$V$2:$V$7</c:f>
              <c:numCache>
                <c:formatCode>;;;</c:formatCode>
                <c:ptCount val="6"/>
                <c:pt idx="0">
                  <c:v>0</c:v>
                </c:pt>
                <c:pt idx="2">
                  <c:v>11000</c:v>
                </c:pt>
                <c:pt idx="3">
                  <c:v>37000</c:v>
                </c:pt>
                <c:pt idx="4">
                  <c:v>48000</c:v>
                </c:pt>
                <c:pt idx="5">
                  <c:v>331000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8-4201-BAAD-1F086C26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4827560"/>
        <c:axId val="454824280"/>
      </c:barChart>
      <c:catAx>
        <c:axId val="454827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4824280"/>
        <c:crosses val="autoZero"/>
        <c:auto val="1"/>
        <c:lblAlgn val="ctr"/>
        <c:lblOffset val="100"/>
        <c:noMultiLvlLbl val="0"/>
      </c:catAx>
      <c:valAx>
        <c:axId val="454824280"/>
        <c:scaling>
          <c:orientation val="minMax"/>
        </c:scaling>
        <c:delete val="1"/>
        <c:axPos val="b"/>
        <c:numFmt formatCode=";;;" sourceLinked="1"/>
        <c:majorTickMark val="none"/>
        <c:minorTickMark val="none"/>
        <c:tickLblPos val="nextTo"/>
        <c:crossAx val="45482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847769028871391E-2"/>
          <c:w val="0.98921611245829677"/>
          <c:h val="0.978152230971128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5C-4B3B-8B04-0B4CF1CB223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multiLvlStrRef>
              <c:f>'Personal Net Worth'!$X$2:$X$4</c:f>
            </c:multiLvlStrRef>
          </c:cat>
          <c:val>
            <c:numRef>
              <c:f>'Personal Net Worth'!$Y$2:$Y$4</c:f>
              <c:numCache>
                <c:formatCode>;;;</c:formatCode>
                <c:ptCount val="3"/>
                <c:pt idx="0">
                  <c:v>427000</c:v>
                </c:pt>
                <c:pt idx="2">
                  <c:v>324000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C-4B3B-8B04-0B4CF1CB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5321912"/>
        <c:axId val="335319944"/>
      </c:barChart>
      <c:catAx>
        <c:axId val="335321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35319944"/>
        <c:crosses val="autoZero"/>
        <c:auto val="1"/>
        <c:lblAlgn val="ctr"/>
        <c:lblOffset val="100"/>
        <c:noMultiLvlLbl val="0"/>
      </c:catAx>
      <c:valAx>
        <c:axId val="335319944"/>
        <c:scaling>
          <c:orientation val="minMax"/>
        </c:scaling>
        <c:delete val="1"/>
        <c:axPos val="t"/>
        <c:numFmt formatCode=";;;" sourceLinked="1"/>
        <c:majorTickMark val="none"/>
        <c:minorTickMark val="none"/>
        <c:tickLblPos val="nextTo"/>
        <c:crossAx val="33532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8</xdr:col>
      <xdr:colOff>0</xdr:colOff>
      <xdr:row>22</xdr:row>
      <xdr:rowOff>114299</xdr:rowOff>
    </xdr:to>
    <xdr:graphicFrame macro="">
      <xdr:nvGraphicFramePr>
        <xdr:cNvPr id="6" name="Chart 5" descr="Summary of assets 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285750</xdr:rowOff>
    </xdr:from>
    <xdr:to>
      <xdr:col>13</xdr:col>
      <xdr:colOff>0</xdr:colOff>
      <xdr:row>10</xdr:row>
      <xdr:rowOff>0</xdr:rowOff>
    </xdr:to>
    <xdr:graphicFrame macro="">
      <xdr:nvGraphicFramePr>
        <xdr:cNvPr id="7" name="Chart 6" descr="Personal net worth 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Assets" displayName="TBL_Assets" ref="B4:D19" totalsRowShown="0" headerRowDxfId="8" dataDxfId="7">
  <autoFilter ref="B4:D19" xr:uid="{00000000-0009-0000-0100-000001000000}"/>
  <tableColumns count="3">
    <tableColumn id="1" xr3:uid="{00000000-0010-0000-0000-000001000000}" name="Category" dataDxfId="6"/>
    <tableColumn id="2" xr3:uid="{00000000-0010-0000-0000-000002000000}" name="Item" dataDxfId="5"/>
    <tableColumn id="3" xr3:uid="{00000000-0010-0000-0000-000003000000}" name="Value" dataDxfId="4" dataCellStyle="Currency"/>
  </tableColumns>
  <tableStyleInfo name="Calculator" showFirstColumn="0" showLastColumn="0" showRowStripes="1" showColumnStripes="0"/>
  <extLst>
    <ext xmlns:x14="http://schemas.microsoft.com/office/spreadsheetml/2009/9/main" uri="{504A1905-F514-4f6f-8877-14C23A59335A}">
      <x14:table altTextSummary="Enter you Assets data in this table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Debts" displayName="TBL_Debts" ref="B4:C13" totalsRowShown="0" headerRowDxfId="3" dataDxfId="2">
  <autoFilter ref="B4:C13" xr:uid="{00000000-0009-0000-0100-000002000000}"/>
  <tableColumns count="2">
    <tableColumn id="1" xr3:uid="{00000000-0010-0000-0100-000001000000}" name="Category" dataDxfId="1"/>
    <tableColumn id="2" xr3:uid="{00000000-0010-0000-0100-000002000000}" name="Value" dataDxfId="0"/>
  </tableColumns>
  <tableStyleInfo name="Calculator" showFirstColumn="0" showLastColumn="0" showRowStripes="1" showColumnStripes="0"/>
  <extLst>
    <ext xmlns:x14="http://schemas.microsoft.com/office/spreadsheetml/2009/9/main" uri="{504A1905-F514-4f6f-8877-14C23A59335A}">
      <x14:table altTextSummary="Enter you Debts data in this table. 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Celestial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4"/>
  <sheetViews>
    <sheetView showGridLines="0" tabSelected="1" zoomScaleNormal="100" workbookViewId="0">
      <selection activeCell="B24" sqref="B24"/>
    </sheetView>
  </sheetViews>
  <sheetFormatPr baseColWidth="10" defaultColWidth="9" defaultRowHeight="14" x14ac:dyDescent="0.2"/>
  <cols>
    <col min="1" max="1" width="1.6640625" style="17" customWidth="1"/>
    <col min="2" max="2" width="4.6640625" style="17" customWidth="1"/>
    <col min="3" max="3" width="2" style="17" customWidth="1"/>
    <col min="4" max="4" width="3.1640625" style="17" customWidth="1"/>
    <col min="5" max="5" width="14.6640625" style="17" customWidth="1"/>
    <col min="6" max="6" width="23.1640625" style="17" customWidth="1"/>
    <col min="7" max="7" width="4.6640625" style="17" customWidth="1"/>
    <col min="8" max="8" width="3.6640625" style="17" customWidth="1"/>
    <col min="9" max="9" width="3.6640625" style="18" customWidth="1"/>
    <col min="10" max="10" width="3.1640625" style="17" customWidth="1"/>
    <col min="11" max="11" width="24.6640625" style="17" customWidth="1"/>
    <col min="12" max="12" width="15.6640625" style="17" customWidth="1"/>
    <col min="13" max="13" width="6.6640625" style="17" customWidth="1"/>
    <col min="14" max="15" width="1.6640625" style="17" customWidth="1"/>
    <col min="16" max="16" width="9" style="19"/>
    <col min="17" max="17" width="22.1640625" style="33" customWidth="1"/>
    <col min="18" max="18" width="12.1640625" style="33" customWidth="1"/>
    <col min="19" max="19" width="9.1640625" style="33" customWidth="1"/>
    <col min="20" max="20" width="9" style="20"/>
    <col min="21" max="21" width="22.1640625" style="20" customWidth="1"/>
    <col min="22" max="22" width="12.1640625" style="20" customWidth="1"/>
    <col min="23" max="23" width="9" style="20"/>
    <col min="24" max="24" width="22.1640625" style="20" customWidth="1"/>
    <col min="25" max="25" width="12.1640625" style="20" customWidth="1"/>
    <col min="26" max="16384" width="9" style="17"/>
  </cols>
  <sheetData>
    <row r="1" spans="2:28" ht="9" customHeight="1" x14ac:dyDescent="0.2">
      <c r="O1" s="17" t="s">
        <v>24</v>
      </c>
      <c r="P1" s="56"/>
      <c r="Q1" s="55"/>
      <c r="R1" s="55"/>
      <c r="S1" s="55"/>
      <c r="T1" s="55"/>
      <c r="U1" s="55"/>
      <c r="V1" s="55"/>
      <c r="W1" s="55"/>
      <c r="X1" s="55"/>
      <c r="Y1" s="55"/>
      <c r="Z1" s="56"/>
      <c r="AA1" s="56"/>
      <c r="AB1" s="56"/>
    </row>
    <row r="2" spans="2:28" ht="146.25" customHeight="1" x14ac:dyDescent="0.2">
      <c r="B2" s="49"/>
      <c r="C2" s="50" t="s">
        <v>31</v>
      </c>
      <c r="D2" s="50"/>
      <c r="E2" s="50"/>
      <c r="F2" s="50"/>
      <c r="G2" s="50"/>
      <c r="H2" s="50"/>
      <c r="I2" s="50"/>
      <c r="J2" s="50"/>
      <c r="K2" s="50"/>
      <c r="L2" s="50"/>
      <c r="M2" s="49"/>
      <c r="P2" s="56"/>
      <c r="Q2" s="53" t="s">
        <v>22</v>
      </c>
      <c r="R2" s="53">
        <f>SUMIF(TBL_Assets[Category],'Personal Net Worth'!Q2,TBL_Assets[Value])+ROW(Q2)/10000</f>
        <v>37000.000200000002</v>
      </c>
      <c r="S2" s="53">
        <f>_xlfn.RANK.EQ(R2,$R$2:$R$7,0)</f>
        <v>3</v>
      </c>
      <c r="T2" s="57"/>
      <c r="U2" s="53" t="str">
        <f>INDEX($Q$2:$R$7,MATCH(5,$S$2:$S$7,0),1)</f>
        <v>Life Insurance</v>
      </c>
      <c r="V2" s="53">
        <f>ROUND(INDEX($Q$2:$R$7,MATCH(5,$S$2:$S$7,0),2),2)</f>
        <v>0</v>
      </c>
      <c r="W2" s="57"/>
      <c r="X2" s="54" t="s">
        <v>25</v>
      </c>
      <c r="Y2" s="53">
        <f>SUM(TBL_Assets[Value])</f>
        <v>427000</v>
      </c>
      <c r="Z2" s="58"/>
      <c r="AA2" s="56"/>
      <c r="AB2" s="56"/>
    </row>
    <row r="3" spans="2:28" s="51" customFormat="1" ht="47" customHeight="1" x14ac:dyDescent="0.2">
      <c r="C3" s="52"/>
      <c r="D3" s="52"/>
      <c r="E3" s="52"/>
      <c r="F3" s="52"/>
      <c r="G3" s="52"/>
      <c r="H3" s="52"/>
      <c r="I3" s="52"/>
      <c r="J3" s="52"/>
      <c r="K3" s="52"/>
      <c r="L3" s="52"/>
      <c r="P3" s="58"/>
      <c r="Q3" s="53"/>
      <c r="R3" s="53"/>
      <c r="S3" s="53"/>
      <c r="T3" s="57"/>
      <c r="U3" s="53"/>
      <c r="V3" s="53"/>
      <c r="W3" s="57"/>
      <c r="X3" s="54"/>
      <c r="Y3" s="53"/>
      <c r="Z3" s="58"/>
      <c r="AA3" s="58"/>
      <c r="AB3" s="58"/>
    </row>
    <row r="4" spans="2:28" s="22" customFormat="1" ht="35.25" customHeight="1" x14ac:dyDescent="0.3">
      <c r="C4" s="21" t="s">
        <v>27</v>
      </c>
      <c r="E4" s="23"/>
      <c r="F4" s="23"/>
      <c r="G4" s="24"/>
      <c r="H4" s="25"/>
      <c r="I4" s="26"/>
      <c r="P4" s="59"/>
      <c r="Q4" s="53" t="s">
        <v>2</v>
      </c>
      <c r="R4" s="53">
        <f>SUMIF(TBL_Assets[Category],'Personal Net Worth'!Q4,TBL_Assets[Value])+ROW(Q4)/10000</f>
        <v>331000.00040000002</v>
      </c>
      <c r="S4" s="53">
        <f>_xlfn.RANK.EQ(R4,$R$2:$R$7,0)</f>
        <v>1</v>
      </c>
      <c r="T4" s="57"/>
      <c r="U4" s="53" t="str">
        <f>INDEX($Q$2:$R$7,MATCH(4,$S$2:$S$7,0),1)</f>
        <v>Investments</v>
      </c>
      <c r="V4" s="53">
        <f>ROUND(INDEX($Q$2:$R$7,MATCH(4,$S$2:$S$7,0),2),2)</f>
        <v>11000</v>
      </c>
      <c r="W4" s="57"/>
      <c r="X4" s="54" t="s">
        <v>26</v>
      </c>
      <c r="Y4" s="53">
        <f>SUM(TBL_Debts[Value])</f>
        <v>324000</v>
      </c>
      <c r="Z4" s="66"/>
      <c r="AA4" s="59"/>
      <c r="AB4" s="59"/>
    </row>
    <row r="5" spans="2:28" s="22" customFormat="1" ht="25.5" customHeight="1" x14ac:dyDescent="0.2">
      <c r="C5" s="27">
        <f>F7-F9</f>
        <v>103000</v>
      </c>
      <c r="D5" s="27"/>
      <c r="E5" s="27"/>
      <c r="F5" s="27"/>
      <c r="G5" s="27"/>
      <c r="H5" s="27"/>
      <c r="I5" s="26"/>
      <c r="J5" s="28" t="s">
        <v>30</v>
      </c>
      <c r="P5" s="59"/>
      <c r="Q5" s="53" t="s">
        <v>1</v>
      </c>
      <c r="R5" s="53">
        <f>SUMIF(TBL_Assets[Category],'Personal Net Worth'!Q5,TBL_Assets[Value])+ROW(Q5)/10000</f>
        <v>11000.0005</v>
      </c>
      <c r="S5" s="53">
        <f>_xlfn.RANK.EQ(R5,$R$2:$R$7,0)</f>
        <v>4</v>
      </c>
      <c r="T5" s="57"/>
      <c r="U5" s="53" t="str">
        <f>INDEX($Q$2:$R$7,MATCH(3,$S$2:$S$7,0),1)</f>
        <v>Cash and Cash Equivalent</v>
      </c>
      <c r="V5" s="53">
        <f>ROUND(INDEX($Q$2:$R$7,MATCH(3,$S$2:$S$7,0),2),2)</f>
        <v>37000</v>
      </c>
      <c r="W5" s="57"/>
      <c r="X5" s="67"/>
      <c r="Y5" s="67"/>
      <c r="Z5" s="66"/>
      <c r="AA5" s="59"/>
      <c r="AB5" s="59"/>
    </row>
    <row r="6" spans="2:28" ht="52.5" customHeight="1" x14ac:dyDescent="0.2">
      <c r="C6" s="27"/>
      <c r="D6" s="27"/>
      <c r="E6" s="27"/>
      <c r="F6" s="27"/>
      <c r="G6" s="27"/>
      <c r="H6" s="27"/>
      <c r="I6" s="26"/>
      <c r="J6" s="22"/>
      <c r="K6" s="22"/>
      <c r="L6" s="22"/>
      <c r="P6" s="56"/>
      <c r="Q6" s="53" t="s">
        <v>0</v>
      </c>
      <c r="R6" s="53">
        <f>SUMIF(TBL_Assets[Category],'Personal Net Worth'!Q6,TBL_Assets[Value])+ROW(Q6)/10000</f>
        <v>48000.000599999999</v>
      </c>
      <c r="S6" s="53">
        <f>_xlfn.RANK.EQ(R6,$R$2:$R$7,0)</f>
        <v>2</v>
      </c>
      <c r="T6" s="57"/>
      <c r="U6" s="53" t="str">
        <f>INDEX($Q$2:$R$7,MATCH(2,$S$2:$S$7,0),1)</f>
        <v>Retirement Savings</v>
      </c>
      <c r="V6" s="53">
        <f>ROUND(INDEX($Q$2:$R$7,MATCH(2,$S$2:$S$7,0),2),2)</f>
        <v>48000</v>
      </c>
      <c r="W6" s="57"/>
      <c r="X6" s="57"/>
      <c r="Y6" s="57"/>
      <c r="Z6" s="58"/>
      <c r="AA6" s="56"/>
      <c r="AB6" s="56"/>
    </row>
    <row r="7" spans="2:28" s="23" customFormat="1" ht="18" customHeight="1" x14ac:dyDescent="0.2">
      <c r="D7" s="29"/>
      <c r="E7" s="30" t="s">
        <v>25</v>
      </c>
      <c r="F7" s="47">
        <f>SUM(TBL_Assets[Value])</f>
        <v>427000</v>
      </c>
      <c r="G7" s="31"/>
      <c r="H7" s="18"/>
      <c r="I7" s="18"/>
      <c r="J7" s="17"/>
      <c r="K7" s="17"/>
      <c r="L7" s="17"/>
      <c r="P7" s="60"/>
      <c r="Q7" s="53" t="s">
        <v>21</v>
      </c>
      <c r="R7" s="53">
        <f>SUMIF(TBL_Assets[Category],'Personal Net Worth'!Q7,TBL_Assets[Value])+ROW(Q7)/10000</f>
        <v>6.9999999999999999E-4</v>
      </c>
      <c r="S7" s="53">
        <f>_xlfn.RANK.EQ(R7,$R$2:$R$7,0)</f>
        <v>5</v>
      </c>
      <c r="T7" s="57"/>
      <c r="U7" s="53" t="str">
        <f>INDEX($Q$2:$R$7,MATCH(1,$S$2:$S$7,0),1)</f>
        <v>Properties</v>
      </c>
      <c r="V7" s="53">
        <f>ROUND(INDEX($Q$2:$R$7,MATCH(1,$S$2:$S$7,0),2),2)</f>
        <v>331000</v>
      </c>
      <c r="W7" s="57"/>
      <c r="X7" s="57"/>
      <c r="Y7" s="57"/>
      <c r="Z7" s="68"/>
      <c r="AA7" s="60"/>
      <c r="AB7" s="60"/>
    </row>
    <row r="8" spans="2:28" s="23" customFormat="1" ht="9" customHeight="1" x14ac:dyDescent="0.2">
      <c r="D8" s="30"/>
      <c r="E8" s="30"/>
      <c r="F8" s="48"/>
      <c r="I8" s="25"/>
      <c r="P8" s="60"/>
      <c r="Q8" s="57"/>
      <c r="R8" s="57"/>
      <c r="S8" s="57"/>
      <c r="T8" s="57"/>
      <c r="U8" s="57"/>
      <c r="V8" s="57"/>
      <c r="W8" s="57"/>
      <c r="X8" s="57"/>
      <c r="Y8" s="57"/>
      <c r="Z8" s="68"/>
      <c r="AA8" s="60"/>
      <c r="AB8" s="60"/>
    </row>
    <row r="9" spans="2:28" ht="18" customHeight="1" x14ac:dyDescent="0.2">
      <c r="D9" s="32"/>
      <c r="E9" s="30" t="s">
        <v>26</v>
      </c>
      <c r="F9" s="47">
        <f>SUM(TBL_Debts[Value])</f>
        <v>324000</v>
      </c>
      <c r="G9" s="23"/>
      <c r="H9" s="23"/>
      <c r="I9" s="25"/>
      <c r="J9" s="23"/>
      <c r="K9" s="23"/>
      <c r="L9" s="23"/>
      <c r="P9" s="56"/>
      <c r="Q9" s="69"/>
      <c r="R9" s="69"/>
      <c r="S9" s="69"/>
      <c r="T9" s="57"/>
      <c r="U9" s="57"/>
      <c r="V9" s="57"/>
      <c r="W9" s="57"/>
      <c r="X9" s="57"/>
      <c r="Y9" s="57"/>
      <c r="Z9" s="58"/>
      <c r="AA9" s="56"/>
      <c r="AB9" s="56"/>
    </row>
    <row r="10" spans="2:28" ht="9" customHeight="1" x14ac:dyDescent="0.2">
      <c r="H10" s="18"/>
      <c r="P10" s="56"/>
      <c r="Q10" s="69"/>
      <c r="R10" s="69"/>
      <c r="S10" s="69"/>
      <c r="T10" s="57"/>
      <c r="U10" s="57"/>
      <c r="V10" s="57"/>
      <c r="W10" s="57"/>
      <c r="X10" s="57"/>
      <c r="Y10" s="57"/>
      <c r="Z10" s="58"/>
      <c r="AA10" s="56"/>
      <c r="AB10" s="56"/>
    </row>
    <row r="11" spans="2:28" ht="12" customHeight="1" x14ac:dyDescent="0.2">
      <c r="D11" s="18"/>
      <c r="E11" s="18"/>
      <c r="F11" s="18"/>
      <c r="G11" s="18"/>
      <c r="H11" s="18"/>
      <c r="J11" s="18"/>
      <c r="K11" s="18"/>
      <c r="L11" s="18"/>
      <c r="P11" s="56"/>
      <c r="Q11" s="69"/>
      <c r="R11" s="69"/>
      <c r="S11" s="69"/>
      <c r="T11" s="57"/>
      <c r="U11" s="57"/>
      <c r="V11" s="57"/>
      <c r="W11" s="57"/>
      <c r="X11" s="57"/>
      <c r="Y11" s="57"/>
      <c r="Z11" s="58"/>
      <c r="AA11" s="56"/>
      <c r="AB11" s="56"/>
    </row>
    <row r="12" spans="2:28" s="34" customFormat="1" ht="9" customHeight="1" x14ac:dyDescent="0.2">
      <c r="D12" s="18"/>
      <c r="E12" s="18"/>
      <c r="F12" s="18"/>
      <c r="G12" s="18"/>
      <c r="H12" s="18"/>
      <c r="I12" s="18"/>
      <c r="J12" s="18"/>
      <c r="K12" s="18"/>
      <c r="L12" s="18"/>
      <c r="M12" s="35"/>
      <c r="P12" s="62"/>
      <c r="Q12" s="70"/>
      <c r="R12" s="70"/>
      <c r="S12" s="71"/>
      <c r="T12" s="70"/>
      <c r="U12" s="70"/>
      <c r="V12" s="70"/>
      <c r="W12" s="70"/>
      <c r="X12" s="70"/>
      <c r="Y12" s="70"/>
      <c r="Z12" s="72"/>
      <c r="AA12" s="62"/>
      <c r="AB12" s="62"/>
    </row>
    <row r="13" spans="2:28" s="36" customFormat="1" ht="20" x14ac:dyDescent="0.2">
      <c r="D13" s="28" t="s">
        <v>23</v>
      </c>
      <c r="G13" s="30"/>
      <c r="H13" s="34"/>
      <c r="I13" s="34"/>
      <c r="M13" s="37"/>
      <c r="P13" s="63"/>
      <c r="Q13" s="73"/>
      <c r="R13" s="73"/>
      <c r="S13" s="69"/>
      <c r="T13" s="73"/>
      <c r="U13" s="73"/>
      <c r="V13" s="73"/>
      <c r="W13" s="73"/>
      <c r="X13" s="73"/>
      <c r="Y13" s="73"/>
      <c r="Z13" s="74"/>
      <c r="AA13" s="63"/>
      <c r="AB13" s="63"/>
    </row>
    <row r="14" spans="2:28" s="36" customFormat="1" ht="18" customHeight="1" x14ac:dyDescent="0.2">
      <c r="D14" s="38"/>
      <c r="G14" s="30"/>
      <c r="H14" s="34"/>
      <c r="I14" s="34"/>
      <c r="J14" s="39"/>
      <c r="K14" s="30" t="str">
        <f>U7</f>
        <v>Properties</v>
      </c>
      <c r="L14" s="40">
        <f>V7</f>
        <v>331000</v>
      </c>
      <c r="M14" s="37"/>
      <c r="P14" s="63"/>
      <c r="Q14" s="73"/>
      <c r="R14" s="73"/>
      <c r="S14" s="69"/>
      <c r="T14" s="73"/>
      <c r="U14" s="73"/>
      <c r="V14" s="73"/>
      <c r="W14" s="73"/>
      <c r="X14" s="73"/>
      <c r="Y14" s="73"/>
      <c r="Z14" s="74"/>
      <c r="AA14" s="63"/>
      <c r="AB14" s="63"/>
    </row>
    <row r="15" spans="2:28" s="36" customFormat="1" ht="9" customHeight="1" x14ac:dyDescent="0.2">
      <c r="G15" s="30"/>
      <c r="H15" s="34"/>
      <c r="I15" s="34"/>
      <c r="K15" s="30"/>
      <c r="L15" s="40"/>
      <c r="M15" s="37"/>
      <c r="P15" s="63"/>
      <c r="Q15" s="73"/>
      <c r="R15" s="73"/>
      <c r="S15" s="69"/>
      <c r="T15" s="73"/>
      <c r="U15" s="73"/>
      <c r="V15" s="73"/>
      <c r="W15" s="73"/>
      <c r="X15" s="73"/>
      <c r="Y15" s="73"/>
      <c r="Z15" s="74"/>
      <c r="AA15" s="63"/>
      <c r="AB15" s="63"/>
    </row>
    <row r="16" spans="2:28" s="36" customFormat="1" ht="18" customHeight="1" x14ac:dyDescent="0.2">
      <c r="G16" s="30"/>
      <c r="H16" s="34"/>
      <c r="I16" s="34"/>
      <c r="J16" s="41"/>
      <c r="K16" s="30" t="str">
        <f>U6</f>
        <v>Retirement Savings</v>
      </c>
      <c r="L16" s="40">
        <f>V6</f>
        <v>48000</v>
      </c>
      <c r="M16" s="37"/>
      <c r="P16" s="63"/>
      <c r="Q16" s="73"/>
      <c r="R16" s="73"/>
      <c r="S16" s="69"/>
      <c r="T16" s="73"/>
      <c r="U16" s="73"/>
      <c r="V16" s="73"/>
      <c r="W16" s="73"/>
      <c r="X16" s="73"/>
      <c r="Y16" s="73"/>
      <c r="Z16" s="74"/>
      <c r="AA16" s="63"/>
      <c r="AB16" s="63"/>
    </row>
    <row r="17" spans="4:28" s="36" customFormat="1" ht="9" customHeight="1" x14ac:dyDescent="0.2">
      <c r="D17" s="30"/>
      <c r="E17" s="30"/>
      <c r="F17" s="30"/>
      <c r="G17" s="30"/>
      <c r="H17" s="34"/>
      <c r="I17" s="34"/>
      <c r="K17" s="30"/>
      <c r="L17" s="40"/>
      <c r="M17" s="37"/>
      <c r="P17" s="63"/>
      <c r="Q17" s="69"/>
      <c r="R17" s="69"/>
      <c r="S17" s="69"/>
      <c r="T17" s="73"/>
      <c r="U17" s="73"/>
      <c r="V17" s="73"/>
      <c r="W17" s="73"/>
      <c r="X17" s="73"/>
      <c r="Y17" s="73"/>
      <c r="Z17" s="74"/>
      <c r="AA17" s="63"/>
      <c r="AB17" s="63"/>
    </row>
    <row r="18" spans="4:28" s="36" customFormat="1" ht="18" customHeight="1" x14ac:dyDescent="0.2">
      <c r="D18" s="30"/>
      <c r="E18" s="30"/>
      <c r="F18" s="30"/>
      <c r="G18" s="30"/>
      <c r="H18" s="34"/>
      <c r="I18" s="34"/>
      <c r="J18" s="42"/>
      <c r="K18" s="30" t="str">
        <f>U5</f>
        <v>Cash and Cash Equivalent</v>
      </c>
      <c r="L18" s="40">
        <f>V5</f>
        <v>37000</v>
      </c>
      <c r="M18" s="37"/>
      <c r="P18" s="63"/>
      <c r="Q18" s="69"/>
      <c r="R18" s="69"/>
      <c r="S18" s="69"/>
      <c r="T18" s="73"/>
      <c r="U18" s="73"/>
      <c r="V18" s="73"/>
      <c r="W18" s="73"/>
      <c r="X18" s="73"/>
      <c r="Y18" s="73"/>
      <c r="Z18" s="74"/>
      <c r="AA18" s="63"/>
      <c r="AB18" s="63"/>
    </row>
    <row r="19" spans="4:28" s="36" customFormat="1" ht="9" customHeight="1" x14ac:dyDescent="0.2">
      <c r="D19" s="30"/>
      <c r="E19" s="30"/>
      <c r="F19" s="30"/>
      <c r="G19" s="30"/>
      <c r="H19" s="34"/>
      <c r="I19" s="34"/>
      <c r="K19" s="30"/>
      <c r="L19" s="40"/>
      <c r="M19" s="37"/>
      <c r="P19" s="63"/>
      <c r="Q19" s="69"/>
      <c r="R19" s="69"/>
      <c r="S19" s="69"/>
      <c r="T19" s="73"/>
      <c r="U19" s="73"/>
      <c r="V19" s="73"/>
      <c r="W19" s="73"/>
      <c r="X19" s="73"/>
      <c r="Y19" s="73"/>
      <c r="Z19" s="74"/>
      <c r="AA19" s="63"/>
      <c r="AB19" s="63"/>
    </row>
    <row r="20" spans="4:28" s="36" customFormat="1" ht="18" customHeight="1" x14ac:dyDescent="0.2">
      <c r="D20" s="30"/>
      <c r="E20" s="30"/>
      <c r="F20" s="30"/>
      <c r="G20" s="30"/>
      <c r="H20" s="34"/>
      <c r="I20" s="34"/>
      <c r="J20" s="43"/>
      <c r="K20" s="30" t="str">
        <f>U4</f>
        <v>Investments</v>
      </c>
      <c r="L20" s="40">
        <f>V4</f>
        <v>11000</v>
      </c>
      <c r="M20" s="37"/>
      <c r="P20" s="63"/>
      <c r="Q20" s="69"/>
      <c r="R20" s="69"/>
      <c r="S20" s="69"/>
      <c r="T20" s="73"/>
      <c r="U20" s="73"/>
      <c r="V20" s="73"/>
      <c r="W20" s="73"/>
      <c r="X20" s="73"/>
      <c r="Y20" s="73"/>
      <c r="Z20" s="74"/>
      <c r="AA20" s="63"/>
      <c r="AB20" s="63"/>
    </row>
    <row r="21" spans="4:28" s="36" customFormat="1" ht="9" customHeight="1" x14ac:dyDescent="0.2">
      <c r="D21" s="30"/>
      <c r="E21" s="30"/>
      <c r="F21" s="30"/>
      <c r="G21" s="30"/>
      <c r="H21" s="34"/>
      <c r="I21" s="34"/>
      <c r="K21" s="30"/>
      <c r="L21" s="40"/>
      <c r="M21" s="37"/>
      <c r="P21" s="63"/>
      <c r="Q21" s="69"/>
      <c r="R21" s="69"/>
      <c r="S21" s="69"/>
      <c r="T21" s="73"/>
      <c r="U21" s="73"/>
      <c r="V21" s="73"/>
      <c r="W21" s="73"/>
      <c r="X21" s="73"/>
      <c r="Y21" s="73"/>
      <c r="Z21" s="74"/>
      <c r="AA21" s="63"/>
      <c r="AB21" s="63"/>
    </row>
    <row r="22" spans="4:28" ht="18" customHeight="1" x14ac:dyDescent="0.2">
      <c r="D22" s="30"/>
      <c r="E22" s="30"/>
      <c r="F22" s="30"/>
      <c r="G22" s="30"/>
      <c r="H22" s="34"/>
      <c r="I22" s="34"/>
      <c r="J22" s="44"/>
      <c r="K22" s="30" t="str">
        <f>U2</f>
        <v>Life Insurance</v>
      </c>
      <c r="L22" s="40">
        <f>V2</f>
        <v>0</v>
      </c>
      <c r="P22" s="56"/>
      <c r="Q22" s="69"/>
      <c r="R22" s="69"/>
      <c r="S22" s="69"/>
      <c r="T22" s="57"/>
      <c r="U22" s="57"/>
      <c r="V22" s="57"/>
      <c r="W22" s="57"/>
      <c r="X22" s="57"/>
      <c r="Y22" s="57"/>
      <c r="Z22" s="58"/>
      <c r="AA22" s="56"/>
      <c r="AB22" s="56"/>
    </row>
    <row r="23" spans="4:28" ht="9" customHeight="1" x14ac:dyDescent="0.2">
      <c r="H23" s="18"/>
      <c r="P23" s="56"/>
      <c r="Q23" s="69"/>
      <c r="R23" s="69"/>
      <c r="S23" s="69"/>
      <c r="T23" s="57"/>
      <c r="U23" s="57"/>
      <c r="V23" s="57"/>
      <c r="W23" s="57"/>
      <c r="X23" s="57"/>
      <c r="Y23" s="57"/>
      <c r="Z23" s="58"/>
      <c r="AA23" s="56"/>
      <c r="AB23" s="56"/>
    </row>
    <row r="24" spans="4:28" ht="32.25" customHeight="1" x14ac:dyDescent="0.2">
      <c r="H24" s="18"/>
      <c r="P24" s="56"/>
      <c r="Q24" s="69"/>
      <c r="R24" s="69"/>
      <c r="S24" s="69"/>
      <c r="T24" s="57"/>
      <c r="U24" s="57"/>
      <c r="V24" s="57"/>
      <c r="W24" s="57"/>
      <c r="X24" s="57"/>
      <c r="Y24" s="57"/>
      <c r="Z24" s="58"/>
      <c r="AA24" s="56"/>
      <c r="AB24" s="56"/>
    </row>
    <row r="25" spans="4:28" x14ac:dyDescent="0.2">
      <c r="H25" s="18"/>
      <c r="P25" s="56"/>
      <c r="Q25" s="69"/>
      <c r="R25" s="69"/>
      <c r="S25" s="69"/>
      <c r="T25" s="57"/>
      <c r="U25" s="57"/>
      <c r="V25" s="57"/>
      <c r="W25" s="57"/>
      <c r="X25" s="57"/>
      <c r="Y25" s="57"/>
      <c r="Z25" s="58"/>
      <c r="AA25" s="56"/>
      <c r="AB25" s="56"/>
    </row>
    <row r="26" spans="4:28" x14ac:dyDescent="0.2">
      <c r="P26" s="56"/>
      <c r="Q26" s="69"/>
      <c r="R26" s="69"/>
      <c r="S26" s="69"/>
      <c r="T26" s="57"/>
      <c r="U26" s="57"/>
      <c r="V26" s="57"/>
      <c r="W26" s="57"/>
      <c r="X26" s="57"/>
      <c r="Y26" s="57"/>
      <c r="Z26" s="58"/>
      <c r="AA26" s="56"/>
      <c r="AB26" s="56"/>
    </row>
    <row r="27" spans="4:28" x14ac:dyDescent="0.2">
      <c r="P27" s="56"/>
      <c r="Q27" s="69"/>
      <c r="R27" s="69"/>
      <c r="S27" s="69"/>
      <c r="T27" s="57"/>
      <c r="U27" s="57"/>
      <c r="V27" s="57"/>
      <c r="W27" s="57"/>
      <c r="X27" s="57"/>
      <c r="Y27" s="57"/>
      <c r="Z27" s="58"/>
      <c r="AA27" s="56"/>
      <c r="AB27" s="56"/>
    </row>
    <row r="28" spans="4:28" x14ac:dyDescent="0.2">
      <c r="P28" s="56"/>
      <c r="Q28" s="69"/>
      <c r="R28" s="69"/>
      <c r="S28" s="69"/>
      <c r="T28" s="57"/>
      <c r="U28" s="57"/>
      <c r="V28" s="57"/>
      <c r="W28" s="57"/>
      <c r="X28" s="57"/>
      <c r="Y28" s="57"/>
      <c r="Z28" s="58"/>
      <c r="AA28" s="56"/>
      <c r="AB28" s="56"/>
    </row>
    <row r="29" spans="4:28" x14ac:dyDescent="0.2">
      <c r="P29" s="56"/>
      <c r="Q29" s="69"/>
      <c r="R29" s="69"/>
      <c r="S29" s="69"/>
      <c r="T29" s="57"/>
      <c r="U29" s="57"/>
      <c r="V29" s="57"/>
      <c r="W29" s="57"/>
      <c r="X29" s="57"/>
      <c r="Y29" s="57"/>
      <c r="Z29" s="58"/>
      <c r="AA29" s="56"/>
      <c r="AB29" s="56"/>
    </row>
    <row r="30" spans="4:28" x14ac:dyDescent="0.2">
      <c r="P30" s="56"/>
      <c r="Q30" s="69"/>
      <c r="R30" s="69"/>
      <c r="S30" s="69"/>
      <c r="T30" s="57"/>
      <c r="U30" s="57"/>
      <c r="V30" s="57"/>
      <c r="W30" s="57"/>
      <c r="X30" s="57"/>
      <c r="Y30" s="57"/>
      <c r="Z30" s="58"/>
      <c r="AA30" s="56"/>
      <c r="AB30" s="56"/>
    </row>
    <row r="31" spans="4:28" x14ac:dyDescent="0.2">
      <c r="P31" s="56"/>
      <c r="Q31" s="69"/>
      <c r="R31" s="69"/>
      <c r="S31" s="69"/>
      <c r="T31" s="57"/>
      <c r="U31" s="57"/>
      <c r="V31" s="57"/>
      <c r="W31" s="57"/>
      <c r="X31" s="57"/>
      <c r="Y31" s="57"/>
      <c r="Z31" s="58"/>
      <c r="AA31" s="56"/>
      <c r="AB31" s="56"/>
    </row>
    <row r="32" spans="4:28" x14ac:dyDescent="0.2">
      <c r="P32" s="56"/>
      <c r="Q32" s="69"/>
      <c r="R32" s="69"/>
      <c r="S32" s="69"/>
      <c r="T32" s="57"/>
      <c r="U32" s="57"/>
      <c r="V32" s="57"/>
      <c r="W32" s="57"/>
      <c r="X32" s="57"/>
      <c r="Y32" s="57"/>
      <c r="Z32" s="58"/>
      <c r="AA32" s="56"/>
      <c r="AB32" s="56"/>
    </row>
    <row r="33" spans="4:28" x14ac:dyDescent="0.2">
      <c r="P33" s="56"/>
      <c r="Q33" s="69"/>
      <c r="R33" s="69"/>
      <c r="S33" s="69"/>
      <c r="T33" s="57"/>
      <c r="U33" s="57"/>
      <c r="V33" s="57"/>
      <c r="W33" s="57"/>
      <c r="X33" s="57"/>
      <c r="Y33" s="57"/>
      <c r="Z33" s="58"/>
      <c r="AA33" s="56"/>
      <c r="AB33" s="56"/>
    </row>
    <row r="34" spans="4:28" x14ac:dyDescent="0.2">
      <c r="P34" s="56"/>
      <c r="Q34" s="69"/>
      <c r="R34" s="69"/>
      <c r="S34" s="69"/>
      <c r="T34" s="57"/>
      <c r="U34" s="57"/>
      <c r="V34" s="57"/>
      <c r="W34" s="57"/>
      <c r="X34" s="57"/>
      <c r="Y34" s="57"/>
      <c r="Z34" s="58"/>
      <c r="AA34" s="56"/>
      <c r="AB34" s="56"/>
    </row>
    <row r="35" spans="4:28" x14ac:dyDescent="0.2">
      <c r="P35" s="56"/>
      <c r="Q35" s="69"/>
      <c r="R35" s="69"/>
      <c r="S35" s="69"/>
      <c r="T35" s="57"/>
      <c r="U35" s="57"/>
      <c r="V35" s="57"/>
      <c r="W35" s="57"/>
      <c r="X35" s="57"/>
      <c r="Y35" s="57"/>
      <c r="Z35" s="58"/>
      <c r="AA35" s="56"/>
      <c r="AB35" s="56"/>
    </row>
    <row r="36" spans="4:28" x14ac:dyDescent="0.2">
      <c r="P36" s="56"/>
      <c r="Q36" s="69"/>
      <c r="R36" s="69"/>
      <c r="S36" s="69"/>
      <c r="T36" s="57"/>
      <c r="U36" s="57"/>
      <c r="V36" s="57"/>
      <c r="W36" s="57"/>
      <c r="X36" s="57"/>
      <c r="Y36" s="57"/>
      <c r="Z36" s="58"/>
      <c r="AA36" s="56"/>
      <c r="AB36" s="56"/>
    </row>
    <row r="37" spans="4:28" x14ac:dyDescent="0.2">
      <c r="P37" s="56"/>
      <c r="Q37" s="69"/>
      <c r="R37" s="69"/>
      <c r="S37" s="69"/>
      <c r="T37" s="57"/>
      <c r="U37" s="57"/>
      <c r="V37" s="57"/>
      <c r="W37" s="57"/>
      <c r="X37" s="57"/>
      <c r="Y37" s="57"/>
      <c r="Z37" s="58"/>
      <c r="AA37" s="56"/>
      <c r="AB37" s="56"/>
    </row>
    <row r="38" spans="4:28" x14ac:dyDescent="0.2">
      <c r="P38" s="56"/>
      <c r="Q38" s="61"/>
      <c r="R38" s="61"/>
      <c r="S38" s="61"/>
      <c r="T38" s="55"/>
      <c r="U38" s="55"/>
      <c r="V38" s="55"/>
      <c r="W38" s="55"/>
      <c r="X38" s="55"/>
      <c r="Y38" s="55"/>
      <c r="Z38" s="56"/>
      <c r="AA38" s="56"/>
      <c r="AB38" s="56"/>
    </row>
    <row r="39" spans="4:28" x14ac:dyDescent="0.2">
      <c r="P39" s="56"/>
      <c r="Q39" s="61"/>
      <c r="R39" s="61"/>
      <c r="S39" s="61"/>
      <c r="T39" s="55"/>
      <c r="U39" s="55"/>
      <c r="V39" s="55"/>
      <c r="W39" s="55"/>
      <c r="X39" s="55"/>
      <c r="Y39" s="55"/>
      <c r="Z39" s="56"/>
      <c r="AA39" s="56"/>
      <c r="AB39" s="56"/>
    </row>
    <row r="40" spans="4:28" x14ac:dyDescent="0.2">
      <c r="P40" s="56"/>
      <c r="Q40" s="61"/>
      <c r="R40" s="61"/>
      <c r="S40" s="61"/>
      <c r="T40" s="55"/>
      <c r="U40" s="55"/>
      <c r="V40" s="55"/>
      <c r="W40" s="55"/>
      <c r="X40" s="55"/>
      <c r="Y40" s="55"/>
      <c r="Z40" s="56"/>
      <c r="AA40" s="56"/>
      <c r="AB40" s="56"/>
    </row>
    <row r="41" spans="4:28" s="45" customFormat="1" ht="20" x14ac:dyDescent="0.2">
      <c r="D41" s="17"/>
      <c r="E41" s="17"/>
      <c r="F41" s="17"/>
      <c r="G41" s="17"/>
      <c r="H41" s="17"/>
      <c r="I41" s="18"/>
      <c r="J41" s="17"/>
      <c r="K41" s="17"/>
      <c r="L41" s="17"/>
      <c r="P41" s="65"/>
      <c r="Q41" s="61"/>
      <c r="R41" s="61"/>
      <c r="S41" s="61"/>
      <c r="T41" s="64"/>
      <c r="U41" s="64"/>
      <c r="V41" s="64"/>
      <c r="W41" s="64"/>
      <c r="X41" s="64"/>
      <c r="Y41" s="64"/>
      <c r="Z41" s="65"/>
      <c r="AA41" s="65"/>
      <c r="AB41" s="65"/>
    </row>
    <row r="42" spans="4:28" ht="20" x14ac:dyDescent="0.2">
      <c r="D42" s="45"/>
      <c r="E42" s="45"/>
      <c r="F42" s="45"/>
      <c r="G42" s="45"/>
      <c r="H42" s="45"/>
      <c r="I42" s="46"/>
      <c r="J42" s="45"/>
      <c r="K42" s="45"/>
      <c r="L42" s="45"/>
      <c r="P42" s="56"/>
      <c r="Q42" s="61"/>
      <c r="R42" s="61"/>
      <c r="S42" s="61"/>
      <c r="T42" s="55"/>
      <c r="U42" s="55"/>
      <c r="V42" s="55"/>
      <c r="W42" s="55"/>
      <c r="X42" s="55"/>
      <c r="Y42" s="55"/>
      <c r="Z42" s="56"/>
      <c r="AA42" s="56"/>
      <c r="AB42" s="56"/>
    </row>
    <row r="43" spans="4:28" x14ac:dyDescent="0.2">
      <c r="P43" s="56"/>
      <c r="Q43" s="61"/>
      <c r="R43" s="61"/>
      <c r="S43" s="61"/>
      <c r="T43" s="55"/>
      <c r="U43" s="55"/>
      <c r="V43" s="55"/>
      <c r="W43" s="55"/>
      <c r="X43" s="55"/>
      <c r="Y43" s="55"/>
      <c r="Z43" s="56"/>
      <c r="AA43" s="56"/>
      <c r="AB43" s="56"/>
    </row>
    <row r="44" spans="4:28" x14ac:dyDescent="0.2">
      <c r="P44" s="56"/>
      <c r="Q44" s="61"/>
      <c r="R44" s="61"/>
      <c r="S44" s="61"/>
      <c r="T44" s="55"/>
      <c r="U44" s="55"/>
      <c r="V44" s="55"/>
      <c r="W44" s="55"/>
      <c r="X44" s="55"/>
      <c r="Y44" s="55"/>
      <c r="Z44" s="56"/>
      <c r="AA44" s="56"/>
      <c r="AB44" s="56"/>
    </row>
  </sheetData>
  <sortState xmlns:xlrd2="http://schemas.microsoft.com/office/spreadsheetml/2017/richdata2" ref="Q17:R21">
    <sortCondition descending="1" ref="R4:R8"/>
  </sortState>
  <mergeCells count="2">
    <mergeCell ref="C5:H6"/>
    <mergeCell ref="C2:L2"/>
  </mergeCells>
  <dataValidations count="1">
    <dataValidation allowBlank="1" showInputMessage="1" showErrorMessage="1" promptTitle="Personal Net Worth" prompt="_x000a_Enter you Assets and Debts data to the next tabs. _x000a__x000a_All data and graphs in this tab will be automatically updated." sqref="A1" xr:uid="{00000000-0002-0000-0000-000000000000}"/>
  </dataValidations>
  <printOptions horizontalCentered="1" verticalCentered="1"/>
  <pageMargins left="0.5" right="0.5" top="0.3" bottom="0.3" header="0" footer="0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B1:F19"/>
  <sheetViews>
    <sheetView showGridLines="0" zoomScaleNormal="100" workbookViewId="0">
      <pane ySplit="4" topLeftCell="A5" activePane="bottomLeft" state="frozen"/>
      <selection pane="bottomLeft" activeCell="D29" sqref="D29"/>
    </sheetView>
  </sheetViews>
  <sheetFormatPr baseColWidth="10" defaultColWidth="9" defaultRowHeight="24" customHeight="1" x14ac:dyDescent="0.2"/>
  <cols>
    <col min="1" max="1" width="1.5" style="1" customWidth="1"/>
    <col min="2" max="2" width="26.6640625" style="1" customWidth="1"/>
    <col min="3" max="3" width="36.6640625" style="1" customWidth="1"/>
    <col min="4" max="4" width="16.6640625" style="6" customWidth="1"/>
    <col min="5" max="5" width="1.6640625" style="6" customWidth="1"/>
    <col min="6" max="6" width="16.6640625" style="6" customWidth="1"/>
    <col min="7" max="16384" width="9" style="1"/>
  </cols>
  <sheetData>
    <row r="1" spans="2:6" ht="9" customHeight="1" x14ac:dyDescent="0.2">
      <c r="E1" s="8" t="s">
        <v>24</v>
      </c>
    </row>
    <row r="2" spans="2:6" s="3" customFormat="1" ht="37" x14ac:dyDescent="0.2">
      <c r="B2" s="12" t="s">
        <v>28</v>
      </c>
      <c r="C2" s="13"/>
      <c r="D2" s="14"/>
      <c r="E2" s="7"/>
      <c r="F2" s="7"/>
    </row>
    <row r="3" spans="2:6" ht="30" customHeight="1" x14ac:dyDescent="0.2"/>
    <row r="4" spans="2:6" ht="30" customHeight="1" x14ac:dyDescent="0.2">
      <c r="B4" s="1" t="s">
        <v>3</v>
      </c>
      <c r="C4" s="1" t="s">
        <v>4</v>
      </c>
      <c r="D4" s="6" t="s">
        <v>5</v>
      </c>
    </row>
    <row r="5" spans="2:6" ht="24" customHeight="1" x14ac:dyDescent="0.2">
      <c r="B5" s="1" t="s">
        <v>0</v>
      </c>
      <c r="C5" s="1" t="s">
        <v>7</v>
      </c>
      <c r="D5" s="16">
        <v>48000</v>
      </c>
    </row>
    <row r="6" spans="2:6" ht="24" customHeight="1" x14ac:dyDescent="0.2">
      <c r="B6" s="1" t="s">
        <v>1</v>
      </c>
      <c r="C6" s="1" t="s">
        <v>8</v>
      </c>
      <c r="D6" s="16">
        <v>0</v>
      </c>
    </row>
    <row r="7" spans="2:6" ht="24" customHeight="1" x14ac:dyDescent="0.2">
      <c r="B7" s="1" t="s">
        <v>1</v>
      </c>
      <c r="C7" s="1" t="s">
        <v>9</v>
      </c>
      <c r="D7" s="16">
        <v>0</v>
      </c>
    </row>
    <row r="8" spans="2:6" ht="24" customHeight="1" x14ac:dyDescent="0.2">
      <c r="B8" s="1" t="s">
        <v>1</v>
      </c>
      <c r="C8" s="1" t="s">
        <v>10</v>
      </c>
      <c r="D8" s="16">
        <v>0</v>
      </c>
    </row>
    <row r="9" spans="2:6" ht="24" customHeight="1" x14ac:dyDescent="0.2">
      <c r="B9" s="1" t="s">
        <v>1</v>
      </c>
      <c r="C9" s="1" t="s">
        <v>6</v>
      </c>
      <c r="D9" s="16">
        <v>10000</v>
      </c>
    </row>
    <row r="10" spans="2:6" ht="24" customHeight="1" x14ac:dyDescent="0.2">
      <c r="B10" s="1" t="s">
        <v>1</v>
      </c>
      <c r="C10" s="1" t="s">
        <v>6</v>
      </c>
      <c r="D10" s="16">
        <v>1000</v>
      </c>
    </row>
    <row r="11" spans="2:6" ht="24" customHeight="1" x14ac:dyDescent="0.2">
      <c r="B11" s="1" t="s">
        <v>22</v>
      </c>
      <c r="C11" s="1" t="s">
        <v>32</v>
      </c>
      <c r="D11" s="16">
        <v>5000</v>
      </c>
    </row>
    <row r="12" spans="2:6" ht="24" customHeight="1" x14ac:dyDescent="0.2">
      <c r="B12" s="1" t="s">
        <v>22</v>
      </c>
      <c r="C12" s="1" t="s">
        <v>11</v>
      </c>
      <c r="D12" s="16">
        <v>30000</v>
      </c>
    </row>
    <row r="13" spans="2:6" ht="24" customHeight="1" x14ac:dyDescent="0.2">
      <c r="B13" s="1" t="s">
        <v>22</v>
      </c>
      <c r="C13" s="1" t="s">
        <v>6</v>
      </c>
      <c r="D13" s="16">
        <v>2000</v>
      </c>
    </row>
    <row r="14" spans="2:6" ht="24" customHeight="1" x14ac:dyDescent="0.2">
      <c r="B14" s="1" t="s">
        <v>2</v>
      </c>
      <c r="C14" s="1" t="s">
        <v>35</v>
      </c>
      <c r="D14" s="16">
        <v>250000</v>
      </c>
    </row>
    <row r="15" spans="2:6" ht="24" customHeight="1" x14ac:dyDescent="0.2">
      <c r="B15" s="1" t="s">
        <v>2</v>
      </c>
      <c r="C15" s="1" t="s">
        <v>33</v>
      </c>
      <c r="D15" s="16">
        <v>50000</v>
      </c>
    </row>
    <row r="16" spans="2:6" ht="24" customHeight="1" x14ac:dyDescent="0.2">
      <c r="B16" s="1" t="s">
        <v>2</v>
      </c>
      <c r="C16" s="1" t="s">
        <v>34</v>
      </c>
      <c r="D16" s="16">
        <v>4000</v>
      </c>
    </row>
    <row r="17" spans="2:4" ht="24" customHeight="1" x14ac:dyDescent="0.2">
      <c r="B17" s="1" t="s">
        <v>2</v>
      </c>
      <c r="C17" s="1" t="s">
        <v>38</v>
      </c>
      <c r="D17" s="16">
        <v>25000</v>
      </c>
    </row>
    <row r="18" spans="2:4" ht="24" customHeight="1" x14ac:dyDescent="0.2">
      <c r="B18" s="1" t="s">
        <v>2</v>
      </c>
      <c r="C18" s="1" t="s">
        <v>12</v>
      </c>
      <c r="D18" s="16">
        <v>2000</v>
      </c>
    </row>
    <row r="19" spans="2:4" ht="24" customHeight="1" x14ac:dyDescent="0.2">
      <c r="B19" s="1" t="s">
        <v>2</v>
      </c>
      <c r="C19" s="1" t="s">
        <v>13</v>
      </c>
      <c r="D19" s="16">
        <v>0</v>
      </c>
    </row>
  </sheetData>
  <dataValidations count="2">
    <dataValidation allowBlank="1" showInputMessage="1" showErrorMessage="1" prompt="Enter your Assets to the table below" sqref="A1" xr:uid="{00000000-0002-0000-0100-000001000000}"/>
    <dataValidation type="list" allowBlank="1" showInputMessage="1" showErrorMessage="1" sqref="B5:B19" xr:uid="{00000000-0002-0000-0100-000000000000}">
      <formula1>"Cash and Cash Equivalent, Properties, Investments, Retirement Savings, Life Insurance"</formula1>
    </dataValidation>
  </dataValidations>
  <pageMargins left="0.5" right="0.5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1:D13"/>
  <sheetViews>
    <sheetView showGridLines="0" workbookViewId="0">
      <pane ySplit="4" topLeftCell="A5" activePane="bottomLeft" state="frozen"/>
      <selection pane="bottomLeft" activeCell="A12" sqref="A12:XFD12"/>
    </sheetView>
  </sheetViews>
  <sheetFormatPr baseColWidth="10" defaultColWidth="9" defaultRowHeight="24" customHeight="1" x14ac:dyDescent="0.2"/>
  <cols>
    <col min="1" max="1" width="1.5" style="2" customWidth="1"/>
    <col min="2" max="2" width="36.6640625" style="1" customWidth="1"/>
    <col min="3" max="3" width="16.6640625" style="5" customWidth="1"/>
    <col min="4" max="4" width="1.6640625" style="2" customWidth="1"/>
    <col min="5" max="16384" width="9" style="2"/>
  </cols>
  <sheetData>
    <row r="1" spans="2:4" ht="9" customHeight="1" x14ac:dyDescent="0.2">
      <c r="D1" s="9" t="s">
        <v>24</v>
      </c>
    </row>
    <row r="2" spans="2:4" s="4" customFormat="1" ht="37" x14ac:dyDescent="0.2">
      <c r="B2" s="10" t="s">
        <v>29</v>
      </c>
      <c r="C2" s="11"/>
    </row>
    <row r="3" spans="2:4" ht="30" customHeight="1" x14ac:dyDescent="0.2"/>
    <row r="4" spans="2:4" ht="30" customHeight="1" x14ac:dyDescent="0.2">
      <c r="B4" s="1" t="s">
        <v>3</v>
      </c>
      <c r="C4" s="5" t="s">
        <v>5</v>
      </c>
    </row>
    <row r="5" spans="2:4" ht="24" customHeight="1" x14ac:dyDescent="0.2">
      <c r="B5" s="1" t="s">
        <v>36</v>
      </c>
      <c r="C5" s="15">
        <v>200000</v>
      </c>
    </row>
    <row r="6" spans="2:4" ht="24" customHeight="1" x14ac:dyDescent="0.2">
      <c r="B6" s="1" t="s">
        <v>37</v>
      </c>
      <c r="C6" s="15">
        <v>25000</v>
      </c>
    </row>
    <row r="7" spans="2:4" ht="24" customHeight="1" x14ac:dyDescent="0.2">
      <c r="B7" s="1" t="s">
        <v>14</v>
      </c>
      <c r="C7" s="15">
        <v>24000</v>
      </c>
    </row>
    <row r="8" spans="2:4" ht="24" customHeight="1" x14ac:dyDescent="0.2">
      <c r="B8" s="1" t="s">
        <v>15</v>
      </c>
      <c r="C8" s="15">
        <v>4000</v>
      </c>
    </row>
    <row r="9" spans="2:4" ht="24" customHeight="1" x14ac:dyDescent="0.2">
      <c r="B9" s="1" t="s">
        <v>16</v>
      </c>
      <c r="C9" s="15">
        <v>1000</v>
      </c>
    </row>
    <row r="10" spans="2:4" ht="24" customHeight="1" x14ac:dyDescent="0.2">
      <c r="B10" s="1" t="s">
        <v>17</v>
      </c>
      <c r="C10" s="15">
        <v>10000</v>
      </c>
    </row>
    <row r="11" spans="2:4" ht="24" customHeight="1" x14ac:dyDescent="0.2">
      <c r="B11" s="1" t="s">
        <v>18</v>
      </c>
      <c r="C11" s="15">
        <v>0</v>
      </c>
    </row>
    <row r="12" spans="2:4" ht="24" customHeight="1" x14ac:dyDescent="0.2">
      <c r="B12" s="1" t="s">
        <v>19</v>
      </c>
      <c r="C12" s="15">
        <v>10000</v>
      </c>
    </row>
    <row r="13" spans="2:4" ht="24" customHeight="1" x14ac:dyDescent="0.2">
      <c r="B13" s="1" t="s">
        <v>20</v>
      </c>
      <c r="C13" s="15">
        <v>50000</v>
      </c>
    </row>
  </sheetData>
  <dataValidations count="1">
    <dataValidation allowBlank="1" showInputMessage="1" showErrorMessage="1" prompt="Enter your Debts to the table below" sqref="A1" xr:uid="{00000000-0002-0000-0200-000000000000}"/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4474E4CB-63DF-481F-AC4D-66F66031B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87132-6748-4174-AE8A-87469A37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E2EBC-E0BB-48EC-ACE8-1060704ECCB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Personal Net Worth</vt:lpstr>
      <vt:lpstr>Assets</vt:lpstr>
      <vt:lpstr>Debts</vt:lpstr>
      <vt:lpstr>'Personal Net Worth'!Print_Area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2019-06-15T18:41:50Z</dcterms:created>
  <dcterms:modified xsi:type="dcterms:W3CDTF">2021-02-14T21:49:26Z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